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5CBC7549-3CB1-45D5-9139-B33F3E749FD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07  MENUISERIES EXTERIE" sheetId="1" r:id="rId1"/>
  </sheets>
  <definedNames>
    <definedName name="_xlnm.Print_Titles" localSheetId="0">'LOT 07  MENUISERIES EXTERIE'!$1:$5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M66" i="1"/>
  <c r="M65" i="1"/>
  <c r="M64" i="1"/>
  <c r="M67" i="1" s="1"/>
  <c r="M61" i="1"/>
  <c r="M60" i="1"/>
  <c r="M59" i="1"/>
  <c r="M56" i="1"/>
  <c r="M54" i="1"/>
  <c r="M51" i="1"/>
  <c r="M50" i="1"/>
  <c r="M49" i="1"/>
  <c r="M47" i="1"/>
  <c r="M45" i="1"/>
  <c r="M43" i="1"/>
  <c r="M42" i="1"/>
  <c r="M40" i="1"/>
  <c r="M38" i="1"/>
  <c r="M37" i="1"/>
  <c r="M35" i="1"/>
  <c r="M34" i="1"/>
  <c r="M33" i="1"/>
  <c r="M31" i="1"/>
  <c r="M30" i="1"/>
  <c r="M29" i="1"/>
  <c r="M28" i="1"/>
  <c r="M26" i="1"/>
  <c r="M24" i="1"/>
  <c r="M23" i="1"/>
  <c r="M22" i="1"/>
  <c r="M17" i="1"/>
  <c r="M16" i="1"/>
  <c r="M69" i="1"/>
  <c r="M57" i="1" l="1"/>
  <c r="M52" i="1"/>
  <c r="M19" i="1"/>
  <c r="M62" i="1"/>
  <c r="M68" i="1"/>
  <c r="M70" i="1" s="1"/>
</calcChain>
</file>

<file path=xl/sharedStrings.xml><?xml version="1.0" encoding="utf-8"?>
<sst xmlns="http://schemas.openxmlformats.org/spreadsheetml/2006/main" count="167" uniqueCount="137">
  <si>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</si>
  <si>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</si>
  <si>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</si>
  <si>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</si>
  <si>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</si>
  <si>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</si>
  <si>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</si>
  <si>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</si>
  <si>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</si>
  <si>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</si>
  <si>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</si>
  <si>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</si>
  <si>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</si>
  <si>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</si>
  <si>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</si>
  <si>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07</t>
  </si>
  <si>
    <t>MENUISERIES EXTERIEURES</t>
  </si>
  <si>
    <t>MENUISERIES ALUMINIUM</t>
  </si>
  <si>
    <t>2</t>
  </si>
  <si>
    <t>CAHIER DES CLAUSES TECHNIQUES PARTICULIERES</t>
  </si>
  <si>
    <t>2.1</t>
  </si>
  <si>
    <t>DEPENSES D'INVESTISSEMENT</t>
  </si>
  <si>
    <t>2.1.1</t>
  </si>
  <si>
    <t>Etudes et plans d’exécution</t>
  </si>
  <si>
    <t>ft</t>
  </si>
  <si>
    <t>2.1.2</t>
  </si>
  <si>
    <t>Sécurité</t>
  </si>
  <si>
    <t>PM</t>
  </si>
  <si>
    <t>Sous-Total HT de DEPENSES D'INVESTISSEMENT</t>
  </si>
  <si>
    <t>2.2</t>
  </si>
  <si>
    <t>2.2.1</t>
  </si>
  <si>
    <t>CHASSIS FIXES</t>
  </si>
  <si>
    <t>2.2.1.1</t>
  </si>
  <si>
    <t>Châssis fixe T1</t>
  </si>
  <si>
    <t>u</t>
  </si>
  <si>
    <t>2.2.1.2</t>
  </si>
  <si>
    <t>Châssis fixe T13</t>
  </si>
  <si>
    <t>2.2.1.3</t>
  </si>
  <si>
    <t>Châssis fixe T10</t>
  </si>
  <si>
    <t>2.2.2</t>
  </si>
  <si>
    <t>CHASSIS OUVRANTS A LA FRANCAISE</t>
  </si>
  <si>
    <t>2.2.2.1</t>
  </si>
  <si>
    <t>Châssis ouvrants à la française T6</t>
  </si>
  <si>
    <t>2.2.3</t>
  </si>
  <si>
    <t>CHASSIS OUVRANTS A LA FRANCAISE ET OUVRANTS OSCILLO-BATTANT</t>
  </si>
  <si>
    <t>2.2.3.1</t>
  </si>
  <si>
    <t>Châssis of + ouvrants oscillo-battant T7</t>
  </si>
  <si>
    <t>2.2.3.2</t>
  </si>
  <si>
    <t>Châssis of + ouvrants oscillo-battant T8</t>
  </si>
  <si>
    <t>2.2.3.3</t>
  </si>
  <si>
    <t>Châssis of + ouvrants oscillo-battant T14</t>
  </si>
  <si>
    <t>2.2.3.4</t>
  </si>
  <si>
    <t>Châssis of + ouvrants oscillo-battant T15</t>
  </si>
  <si>
    <t>2.2.4</t>
  </si>
  <si>
    <t>CHASSIS A SOUFFLET</t>
  </si>
  <si>
    <t>2.2.4.1</t>
  </si>
  <si>
    <t>Châssis à soufflet T2</t>
  </si>
  <si>
    <t>2.2.4.2</t>
  </si>
  <si>
    <t>Châssis à soufflet T3</t>
  </si>
  <si>
    <t>2.2.4.3</t>
  </si>
  <si>
    <t>Châssis à soufflet T4</t>
  </si>
  <si>
    <t>2.2.5</t>
  </si>
  <si>
    <t>CHASSIS OUVRANTS OSCILLO-BATTANT</t>
  </si>
  <si>
    <t>2.2.5.1</t>
  </si>
  <si>
    <t>Châssis ouvrants oscillo-battant T5</t>
  </si>
  <si>
    <t>2.2.5.2</t>
  </si>
  <si>
    <t>Châssis ouvrants oscillo-battant T9</t>
  </si>
  <si>
    <t>2.2.6</t>
  </si>
  <si>
    <t>PORTES VITREES 1 VANTAIL</t>
  </si>
  <si>
    <t>2.2.6.1</t>
  </si>
  <si>
    <t>Bloc-porte 4E</t>
  </si>
  <si>
    <t>2.2.7</t>
  </si>
  <si>
    <t>PORTES VITREES 2 VANTAUX</t>
  </si>
  <si>
    <t>2.2.7.1</t>
  </si>
  <si>
    <t>Bloc-porte 1E</t>
  </si>
  <si>
    <t>2.2.7.2</t>
  </si>
  <si>
    <t>Bloc-porte 2E</t>
  </si>
  <si>
    <t>2.2.8</t>
  </si>
  <si>
    <t>PORTE PLEINE 2 VANTAUX</t>
  </si>
  <si>
    <t>2.2.8.1</t>
  </si>
  <si>
    <t>Bloc-porte 03E</t>
  </si>
  <si>
    <t>2.2.9</t>
  </si>
  <si>
    <t>PORTE PLEINE 1 VANTAIL</t>
  </si>
  <si>
    <t>2.2.9.1</t>
  </si>
  <si>
    <t>Bloc-porte 199E</t>
  </si>
  <si>
    <t>2.2.10</t>
  </si>
  <si>
    <t>CONTROLE D'ACCES</t>
  </si>
  <si>
    <t>2.2.10.1</t>
  </si>
  <si>
    <t>2.2.10.2</t>
  </si>
  <si>
    <t>2.2.10.3</t>
  </si>
  <si>
    <t>Sous-Total HT de MENUISERIES ALUMINIUM</t>
  </si>
  <si>
    <t>2.3</t>
  </si>
  <si>
    <t>DISPOSITIFS D’EVACUATION NATURELLE DES FUMEES ET DE CHALEUR (DENFC)</t>
  </si>
  <si>
    <t>2.3.1</t>
  </si>
  <si>
    <t>Packs pour asservissement</t>
  </si>
  <si>
    <t>2.3.2</t>
  </si>
  <si>
    <t>EXUBAIE</t>
  </si>
  <si>
    <t>2.3.2.1</t>
  </si>
  <si>
    <t>Ouvrant de façade D.A.S. pour cage d’escalier</t>
  </si>
  <si>
    <t>Sous-Total HT de DISPOSITIFS D’EVACUATION NATURELLE DES FUMEES ET DE CHALEUR (DENFC)</t>
  </si>
  <si>
    <t>2.4</t>
  </si>
  <si>
    <t>OCCULTATIONS &amp; PROTECTION SOLAIRES</t>
  </si>
  <si>
    <t>2.4.1</t>
  </si>
  <si>
    <t>Stores d’occultation extérieurs à enroulement manuel pour châssis T7</t>
  </si>
  <si>
    <t>2.4.2</t>
  </si>
  <si>
    <t>Stores d’occultation extérieurs à enroulement manuel pour châssis T8</t>
  </si>
  <si>
    <t>2.4.3</t>
  </si>
  <si>
    <t>Stores d’occultation extérieurs à enroulement manuel pour châssis T9</t>
  </si>
  <si>
    <t>Sous-Total HT de OCCULTATIONS &amp; PROTECTION SOLAIRES</t>
  </si>
  <si>
    <t>2.5</t>
  </si>
  <si>
    <t>HABILLAGES &amp; TRAVAUX DIVERS</t>
  </si>
  <si>
    <t>2.5.1</t>
  </si>
  <si>
    <t>Bavette d’appuis</t>
  </si>
  <si>
    <t>ml</t>
  </si>
  <si>
    <t>2.5.2</t>
  </si>
  <si>
    <t>Étanchéité à l'air - joint mousse</t>
  </si>
  <si>
    <t>2.5.3</t>
  </si>
  <si>
    <t>Cylindre provisoire</t>
  </si>
  <si>
    <t>Sous-Total HT de HABILLAGES &amp; TRAVAUX DIVERS</t>
  </si>
  <si>
    <t>MONTANT TVA - 20,00%</t>
  </si>
  <si>
    <t>2.1.3</t>
  </si>
  <si>
    <t>doe</t>
  </si>
  <si>
    <t>pm</t>
  </si>
  <si>
    <r>
      <t>Lecteur mural filaire extérieur</t>
    </r>
    <r>
      <rPr>
        <b/>
        <sz val="10"/>
        <color rgb="FFFF0000"/>
        <rFont val="Calibri"/>
        <family val="2"/>
      </rPr>
      <t xml:space="preserve"> - Néant </t>
    </r>
  </si>
  <si>
    <r>
      <t xml:space="preserve">Gâche électrique </t>
    </r>
    <r>
      <rPr>
        <b/>
        <sz val="10"/>
        <color rgb="FFFF0000"/>
        <rFont val="Calibri"/>
        <family val="2"/>
      </rPr>
      <t xml:space="preserve">- Néant </t>
    </r>
  </si>
  <si>
    <r>
      <t xml:space="preserve">Badges  </t>
    </r>
    <r>
      <rPr>
        <b/>
        <sz val="10"/>
        <color rgb="FFFF0000"/>
        <rFont val="Calibri"/>
        <family val="2"/>
      </rPr>
      <t xml:space="preserve">- Néant </t>
    </r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</si>
  <si>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</si>
  <si>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</si>
  <si>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</si>
  <si>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</si>
  <si>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</si>
  <si>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</si>
  <si>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</si>
  <si>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</si>
  <si>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n°07. MENUISERIES EXTERIEURES</t>
  </si>
  <si>
    <t xml:space="preserve">MONTANT HT - 07 - MENUISERIES EXTERIEURES </t>
  </si>
  <si>
    <t>MONTANT TTC - 07 - MENUISERIES EXTERIEURES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</si>
</sst>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8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b/>
      <sz val="10"/>
      <color rgb="FFFF0000"/>
      <name val="Calibri"/>
      <family val="2"/>
    </font>
    <font>
      <sz val="10"/>
      <color theme="1"/>
      <name val="Calibri"/>
      <family val="2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5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 wrapText="1" indent="2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16" fillId="0" borderId="15" xfId="0" applyFont="1" applyBorder="1" applyAlignment="1" applyProtection="1">
      <alignment horizontal="left" vertical="center" wrapText="1" indent="2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7" fillId="5" borderId="16" xfId="0" applyFont="1" applyFill="1" applyBorder="1" applyAlignment="1" applyProtection="1">
      <alignment horizontal="center" vertical="center"/>
    </xf>
    <xf numFmtId="0" fontId="17" fillId="5" borderId="18" xfId="0" applyFont="1" applyFill="1" applyBorder="1" applyAlignment="1" applyProtection="1">
      <alignment horizontal="center" vertical="center"/>
    </xf>
    <xf numFmtId="0" fontId="17" fillId="5" borderId="20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9"/>
  <sheetViews>
    <sheetView showZeros="0" tabSelected="1" workbookViewId="0">
      <pane ySplit="6" topLeftCell="A58" activePane="bottomLeft" state="frozen"/>
      <selection pane="bottomLeft" activeCell="A70" sqref="A70:L70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81" t="s">
        <v>133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3"/>
      <c r="N1" s="2"/>
    </row>
    <row r="2" spans="1:14" ht="19.5" customHeight="1" x14ac:dyDescent="0.15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6"/>
      <c r="N2" s="3"/>
    </row>
    <row r="3" spans="1:14" ht="62.25" customHeight="1" x14ac:dyDescent="0.15">
      <c r="A3" s="4"/>
      <c r="B3" s="5"/>
      <c r="C3" s="76" t="s">
        <v>0</v>
      </c>
      <c r="D3" s="76"/>
      <c r="E3" s="77"/>
      <c r="F3" s="76"/>
      <c r="G3" s="77"/>
      <c r="H3" s="76"/>
      <c r="I3" s="77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6"/>
      <c r="D4" s="76"/>
      <c r="E4" s="77"/>
      <c r="F4" s="76"/>
      <c r="G4" s="77"/>
      <c r="H4" s="76"/>
      <c r="I4" s="77"/>
      <c r="J4" s="11"/>
      <c r="K4" s="11"/>
      <c r="L4" s="11"/>
      <c r="M4" s="10"/>
      <c r="N4" s="3"/>
    </row>
    <row r="5" spans="1:14" ht="4.5" customHeight="1" x14ac:dyDescent="0.15">
      <c r="A5" s="78" t="s">
        <v>0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80"/>
      <c r="N5" s="12"/>
    </row>
    <row r="6" spans="1:14" ht="14.25" customHeight="1" x14ac:dyDescent="0.15">
      <c r="A6" s="73" t="s">
        <v>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5"/>
      <c r="N6" s="13"/>
    </row>
    <row r="7" spans="1:14" ht="15" customHeight="1" x14ac:dyDescent="0.15">
      <c r="A7" s="70" t="s">
        <v>2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  <c r="N7" s="3"/>
    </row>
    <row r="8" spans="1:14" ht="15" customHeight="1" x14ac:dyDescent="0.15">
      <c r="A8" s="64" t="s">
        <v>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6"/>
      <c r="N8" s="3"/>
    </row>
    <row r="9" spans="1:14" ht="15" customHeight="1" x14ac:dyDescent="0.15">
      <c r="A9" s="64" t="s">
        <v>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6"/>
      <c r="N9" s="3"/>
    </row>
    <row r="10" spans="1:14" ht="15" customHeight="1" x14ac:dyDescent="0.15">
      <c r="A10" s="67" t="s">
        <v>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9"/>
      <c r="N10" s="3"/>
    </row>
    <row r="11" spans="1:14" ht="28.5" customHeight="1" x14ac:dyDescent="0.15">
      <c r="A11" s="61" t="s">
        <v>134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3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18</v>
      </c>
      <c r="B14" s="31"/>
      <c r="C14" s="32" t="s">
        <v>19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20</v>
      </c>
      <c r="B15" s="31"/>
      <c r="C15" s="32" t="s">
        <v>21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22</v>
      </c>
      <c r="B16" s="34"/>
      <c r="C16" s="35" t="s">
        <v>23</v>
      </c>
      <c r="D16" s="36" t="s">
        <v>24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 t="shared" ref="M16:M18" si="0"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25</v>
      </c>
      <c r="B17" s="34"/>
      <c r="C17" s="35" t="s">
        <v>26</v>
      </c>
      <c r="D17" s="36" t="s">
        <v>27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 t="shared" si="0"/>
        <v>0</v>
      </c>
      <c r="N17" s="29"/>
    </row>
    <row r="18" spans="1:14" ht="22.5" customHeight="1" x14ac:dyDescent="0.15">
      <c r="A18" s="33" t="s">
        <v>120</v>
      </c>
      <c r="B18" s="34"/>
      <c r="C18" s="35" t="s">
        <v>121</v>
      </c>
      <c r="D18" s="36" t="s">
        <v>24</v>
      </c>
      <c r="E18" s="37"/>
      <c r="F18" s="38">
        <v>0</v>
      </c>
      <c r="G18" s="39"/>
      <c r="H18" s="40">
        <v>2</v>
      </c>
      <c r="I18" s="41"/>
      <c r="J18" s="42"/>
      <c r="K18" s="41"/>
      <c r="L18" s="41"/>
      <c r="M18" s="43">
        <f t="shared" si="0"/>
        <v>0</v>
      </c>
      <c r="N18" s="29"/>
    </row>
    <row r="19" spans="1:14" ht="31.5" customHeight="1" x14ac:dyDescent="0.15">
      <c r="A19" s="87" t="s">
        <v>28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44">
        <f>SUM(M$16:M$17)</f>
        <v>0</v>
      </c>
      <c r="N19" s="45"/>
    </row>
    <row r="20" spans="1:14" ht="26.25" customHeight="1" x14ac:dyDescent="0.15">
      <c r="A20" s="30" t="s">
        <v>29</v>
      </c>
      <c r="B20" s="31"/>
      <c r="C20" s="32" t="s">
        <v>17</v>
      </c>
      <c r="D20" s="23"/>
      <c r="E20" s="24"/>
      <c r="F20" s="25"/>
      <c r="G20" s="26"/>
      <c r="H20" s="27"/>
      <c r="I20" s="24"/>
      <c r="J20" s="24"/>
      <c r="K20" s="24"/>
      <c r="L20" s="24"/>
      <c r="M20" s="28"/>
      <c r="N20" s="29"/>
    </row>
    <row r="21" spans="1:14" ht="22.5" customHeight="1" x14ac:dyDescent="0.15">
      <c r="A21" s="33" t="s">
        <v>30</v>
      </c>
      <c r="B21" s="34"/>
      <c r="C21" s="35" t="s">
        <v>31</v>
      </c>
      <c r="D21" s="23"/>
      <c r="E21" s="24"/>
      <c r="F21" s="25"/>
      <c r="G21" s="26"/>
      <c r="H21" s="27"/>
      <c r="I21" s="24"/>
      <c r="J21" s="24"/>
      <c r="K21" s="24"/>
      <c r="L21" s="24"/>
      <c r="M21" s="28"/>
      <c r="N21" s="29"/>
    </row>
    <row r="22" spans="1:14" ht="18.75" customHeight="1" x14ac:dyDescent="0.15">
      <c r="A22" s="33" t="s">
        <v>32</v>
      </c>
      <c r="B22" s="34"/>
      <c r="C22" s="46" t="s">
        <v>33</v>
      </c>
      <c r="D22" s="36" t="s">
        <v>34</v>
      </c>
      <c r="E22" s="37"/>
      <c r="F22" s="38">
        <v>0</v>
      </c>
      <c r="G22" s="39"/>
      <c r="H22" s="40">
        <v>2</v>
      </c>
      <c r="I22" s="41"/>
      <c r="J22" s="42"/>
      <c r="K22" s="41"/>
      <c r="L22" s="41"/>
      <c r="M22" s="43">
        <f t="shared" ref="M22:M24" si="1">IF(ISNUMBER($K22),IF(ISNUMBER($G22),ROUND($K22*$G22,2),ROUND($K22*$F22,2)),IF(ISNUMBER($G22),ROUND($I22*$G22,2),ROUND($I22*$F22,2)))</f>
        <v>0</v>
      </c>
      <c r="N22" s="29"/>
    </row>
    <row r="23" spans="1:14" ht="18.75" customHeight="1" x14ac:dyDescent="0.15">
      <c r="A23" s="33" t="s">
        <v>35</v>
      </c>
      <c r="B23" s="34"/>
      <c r="C23" s="46" t="s">
        <v>36</v>
      </c>
      <c r="D23" s="36" t="s">
        <v>34</v>
      </c>
      <c r="E23" s="37"/>
      <c r="F23" s="38">
        <v>0</v>
      </c>
      <c r="G23" s="39"/>
      <c r="H23" s="40">
        <v>2</v>
      </c>
      <c r="I23" s="41"/>
      <c r="J23" s="42"/>
      <c r="K23" s="41"/>
      <c r="L23" s="41"/>
      <c r="M23" s="43">
        <f t="shared" si="1"/>
        <v>0</v>
      </c>
      <c r="N23" s="29"/>
    </row>
    <row r="24" spans="1:14" ht="18.75" customHeight="1" x14ac:dyDescent="0.15">
      <c r="A24" s="33" t="s">
        <v>37</v>
      </c>
      <c r="B24" s="34"/>
      <c r="C24" s="46" t="s">
        <v>38</v>
      </c>
      <c r="D24" s="36" t="s">
        <v>34</v>
      </c>
      <c r="E24" s="37"/>
      <c r="F24" s="38">
        <v>0</v>
      </c>
      <c r="G24" s="39"/>
      <c r="H24" s="40">
        <v>2</v>
      </c>
      <c r="I24" s="41"/>
      <c r="J24" s="42"/>
      <c r="K24" s="41"/>
      <c r="L24" s="41"/>
      <c r="M24" s="43">
        <f t="shared" si="1"/>
        <v>0</v>
      </c>
      <c r="N24" s="29"/>
    </row>
    <row r="25" spans="1:14" ht="22.5" customHeight="1" x14ac:dyDescent="0.15">
      <c r="A25" s="33" t="s">
        <v>39</v>
      </c>
      <c r="B25" s="34"/>
      <c r="C25" s="35" t="s">
        <v>40</v>
      </c>
      <c r="D25" s="23"/>
      <c r="E25" s="24"/>
      <c r="F25" s="25"/>
      <c r="G25" s="26"/>
      <c r="H25" s="27"/>
      <c r="I25" s="24"/>
      <c r="J25" s="24"/>
      <c r="K25" s="24"/>
      <c r="L25" s="24"/>
      <c r="M25" s="28"/>
      <c r="N25" s="29"/>
    </row>
    <row r="26" spans="1:14" ht="18.75" customHeight="1" x14ac:dyDescent="0.15">
      <c r="A26" s="33" t="s">
        <v>41</v>
      </c>
      <c r="B26" s="34"/>
      <c r="C26" s="46" t="s">
        <v>42</v>
      </c>
      <c r="D26" s="36" t="s">
        <v>34</v>
      </c>
      <c r="E26" s="37"/>
      <c r="F26" s="38">
        <v>0</v>
      </c>
      <c r="G26" s="39"/>
      <c r="H26" s="40">
        <v>2</v>
      </c>
      <c r="I26" s="41"/>
      <c r="J26" s="42"/>
      <c r="K26" s="41"/>
      <c r="L26" s="41"/>
      <c r="M26" s="43">
        <f>IF(ISNUMBER($K26),IF(ISNUMBER($G26),ROUND($K26*$G26,2),ROUND($K26*$F26,2)),IF(ISNUMBER($G26),ROUND($I26*$G26,2),ROUND($I26*$F26,2)))</f>
        <v>0</v>
      </c>
      <c r="N26" s="29"/>
    </row>
    <row r="27" spans="1:14" ht="29.25" customHeight="1" x14ac:dyDescent="0.15">
      <c r="A27" s="33" t="s">
        <v>43</v>
      </c>
      <c r="B27" s="34"/>
      <c r="C27" s="35" t="s">
        <v>44</v>
      </c>
      <c r="D27" s="23"/>
      <c r="E27" s="24"/>
      <c r="F27" s="25"/>
      <c r="G27" s="26"/>
      <c r="H27" s="27"/>
      <c r="I27" s="24"/>
      <c r="J27" s="24"/>
      <c r="K27" s="24"/>
      <c r="L27" s="24"/>
      <c r="M27" s="28"/>
      <c r="N27" s="29"/>
    </row>
    <row r="28" spans="1:14" ht="18.75" customHeight="1" x14ac:dyDescent="0.15">
      <c r="A28" s="33" t="s">
        <v>45</v>
      </c>
      <c r="B28" s="34"/>
      <c r="C28" s="46" t="s">
        <v>46</v>
      </c>
      <c r="D28" s="36" t="s">
        <v>34</v>
      </c>
      <c r="E28" s="37"/>
      <c r="F28" s="38">
        <v>0</v>
      </c>
      <c r="G28" s="39"/>
      <c r="H28" s="40">
        <v>2</v>
      </c>
      <c r="I28" s="41"/>
      <c r="J28" s="42"/>
      <c r="K28" s="41"/>
      <c r="L28" s="41"/>
      <c r="M28" s="43">
        <f t="shared" ref="M28:M31" si="2">IF(ISNUMBER($K28),IF(ISNUMBER($G28),ROUND($K28*$G28,2),ROUND($K28*$F28,2)),IF(ISNUMBER($G28),ROUND($I28*$G28,2),ROUND($I28*$F28,2)))</f>
        <v>0</v>
      </c>
      <c r="N28" s="29"/>
    </row>
    <row r="29" spans="1:14" ht="18.75" customHeight="1" x14ac:dyDescent="0.15">
      <c r="A29" s="33" t="s">
        <v>47</v>
      </c>
      <c r="B29" s="34"/>
      <c r="C29" s="46" t="s">
        <v>48</v>
      </c>
      <c r="D29" s="36" t="s">
        <v>34</v>
      </c>
      <c r="E29" s="37"/>
      <c r="F29" s="38">
        <v>0</v>
      </c>
      <c r="G29" s="39"/>
      <c r="H29" s="40">
        <v>2</v>
      </c>
      <c r="I29" s="41"/>
      <c r="J29" s="42"/>
      <c r="K29" s="41"/>
      <c r="L29" s="41"/>
      <c r="M29" s="43">
        <f t="shared" si="2"/>
        <v>0</v>
      </c>
      <c r="N29" s="29"/>
    </row>
    <row r="30" spans="1:14" ht="18.75" customHeight="1" x14ac:dyDescent="0.15">
      <c r="A30" s="33" t="s">
        <v>49</v>
      </c>
      <c r="B30" s="34"/>
      <c r="C30" s="46" t="s">
        <v>50</v>
      </c>
      <c r="D30" s="36" t="s">
        <v>34</v>
      </c>
      <c r="E30" s="37"/>
      <c r="F30" s="38">
        <v>0</v>
      </c>
      <c r="G30" s="39"/>
      <c r="H30" s="40">
        <v>2</v>
      </c>
      <c r="I30" s="41"/>
      <c r="J30" s="42"/>
      <c r="K30" s="41"/>
      <c r="L30" s="41"/>
      <c r="M30" s="43">
        <f t="shared" si="2"/>
        <v>0</v>
      </c>
      <c r="N30" s="29"/>
    </row>
    <row r="31" spans="1:14" ht="18.75" customHeight="1" x14ac:dyDescent="0.15">
      <c r="A31" s="33" t="s">
        <v>51</v>
      </c>
      <c r="B31" s="34"/>
      <c r="C31" s="46" t="s">
        <v>52</v>
      </c>
      <c r="D31" s="36" t="s">
        <v>34</v>
      </c>
      <c r="E31" s="37"/>
      <c r="F31" s="38">
        <v>0</v>
      </c>
      <c r="G31" s="39"/>
      <c r="H31" s="40">
        <v>2</v>
      </c>
      <c r="I31" s="41"/>
      <c r="J31" s="42"/>
      <c r="K31" s="41"/>
      <c r="L31" s="41"/>
      <c r="M31" s="43">
        <f t="shared" si="2"/>
        <v>0</v>
      </c>
      <c r="N31" s="29"/>
    </row>
    <row r="32" spans="1:14" ht="22.5" customHeight="1" x14ac:dyDescent="0.15">
      <c r="A32" s="33" t="s">
        <v>53</v>
      </c>
      <c r="B32" s="34"/>
      <c r="C32" s="35" t="s">
        <v>54</v>
      </c>
      <c r="D32" s="23"/>
      <c r="E32" s="24"/>
      <c r="F32" s="25"/>
      <c r="G32" s="26"/>
      <c r="H32" s="27"/>
      <c r="I32" s="24"/>
      <c r="J32" s="24"/>
      <c r="K32" s="24"/>
      <c r="L32" s="24"/>
      <c r="M32" s="28"/>
      <c r="N32" s="29"/>
    </row>
    <row r="33" spans="1:14" ht="18.75" customHeight="1" x14ac:dyDescent="0.15">
      <c r="A33" s="33" t="s">
        <v>55</v>
      </c>
      <c r="B33" s="34"/>
      <c r="C33" s="46" t="s">
        <v>56</v>
      </c>
      <c r="D33" s="36" t="s">
        <v>34</v>
      </c>
      <c r="E33" s="37"/>
      <c r="F33" s="38">
        <v>0</v>
      </c>
      <c r="G33" s="39"/>
      <c r="H33" s="40">
        <v>2</v>
      </c>
      <c r="I33" s="41"/>
      <c r="J33" s="42"/>
      <c r="K33" s="41"/>
      <c r="L33" s="41"/>
      <c r="M33" s="43">
        <f t="shared" ref="M33:M35" si="3">IF(ISNUMBER($K33),IF(ISNUMBER($G33),ROUND($K33*$G33,2),ROUND($K33*$F33,2)),IF(ISNUMBER($G33),ROUND($I33*$G33,2),ROUND($I33*$F33,2)))</f>
        <v>0</v>
      </c>
      <c r="N33" s="29"/>
    </row>
    <row r="34" spans="1:14" ht="18.75" customHeight="1" x14ac:dyDescent="0.15">
      <c r="A34" s="33" t="s">
        <v>57</v>
      </c>
      <c r="B34" s="34"/>
      <c r="C34" s="46" t="s">
        <v>58</v>
      </c>
      <c r="D34" s="36" t="s">
        <v>34</v>
      </c>
      <c r="E34" s="37"/>
      <c r="F34" s="38">
        <v>0</v>
      </c>
      <c r="G34" s="39"/>
      <c r="H34" s="40">
        <v>2</v>
      </c>
      <c r="I34" s="41"/>
      <c r="J34" s="42"/>
      <c r="K34" s="41"/>
      <c r="L34" s="41"/>
      <c r="M34" s="43">
        <f t="shared" si="3"/>
        <v>0</v>
      </c>
      <c r="N34" s="29"/>
    </row>
    <row r="35" spans="1:14" ht="18.75" customHeight="1" x14ac:dyDescent="0.15">
      <c r="A35" s="33" t="s">
        <v>59</v>
      </c>
      <c r="B35" s="34"/>
      <c r="C35" s="46" t="s">
        <v>60</v>
      </c>
      <c r="D35" s="36" t="s">
        <v>34</v>
      </c>
      <c r="E35" s="37"/>
      <c r="F35" s="38">
        <v>0</v>
      </c>
      <c r="G35" s="39"/>
      <c r="H35" s="40">
        <v>2</v>
      </c>
      <c r="I35" s="41"/>
      <c r="J35" s="42"/>
      <c r="K35" s="41"/>
      <c r="L35" s="41"/>
      <c r="M35" s="43">
        <f t="shared" si="3"/>
        <v>0</v>
      </c>
      <c r="N35" s="29"/>
    </row>
    <row r="36" spans="1:14" ht="22.5" customHeight="1" x14ac:dyDescent="0.15">
      <c r="A36" s="33" t="s">
        <v>61</v>
      </c>
      <c r="B36" s="34"/>
      <c r="C36" s="35" t="s">
        <v>62</v>
      </c>
      <c r="D36" s="23"/>
      <c r="E36" s="24"/>
      <c r="F36" s="25"/>
      <c r="G36" s="26"/>
      <c r="H36" s="27"/>
      <c r="I36" s="24"/>
      <c r="J36" s="24"/>
      <c r="K36" s="24"/>
      <c r="L36" s="24"/>
      <c r="M36" s="28"/>
      <c r="N36" s="29"/>
    </row>
    <row r="37" spans="1:14" ht="18.75" customHeight="1" x14ac:dyDescent="0.15">
      <c r="A37" s="33" t="s">
        <v>63</v>
      </c>
      <c r="B37" s="34"/>
      <c r="C37" s="46" t="s">
        <v>64</v>
      </c>
      <c r="D37" s="36" t="s">
        <v>34</v>
      </c>
      <c r="E37" s="37"/>
      <c r="F37" s="38">
        <v>0</v>
      </c>
      <c r="G37" s="39"/>
      <c r="H37" s="40">
        <v>2</v>
      </c>
      <c r="I37" s="41"/>
      <c r="J37" s="42"/>
      <c r="K37" s="41"/>
      <c r="L37" s="41"/>
      <c r="M37" s="43">
        <f t="shared" ref="M37:M38" si="4">IF(ISNUMBER($K37),IF(ISNUMBER($G37),ROUND($K37*$G37,2),ROUND($K37*$F37,2)),IF(ISNUMBER($G37),ROUND($I37*$G37,2),ROUND($I37*$F37,2)))</f>
        <v>0</v>
      </c>
      <c r="N37" s="29"/>
    </row>
    <row r="38" spans="1:14" ht="18.75" customHeight="1" x14ac:dyDescent="0.15">
      <c r="A38" s="33" t="s">
        <v>65</v>
      </c>
      <c r="B38" s="34"/>
      <c r="C38" s="46" t="s">
        <v>66</v>
      </c>
      <c r="D38" s="36" t="s">
        <v>34</v>
      </c>
      <c r="E38" s="37"/>
      <c r="F38" s="38">
        <v>0</v>
      </c>
      <c r="G38" s="39"/>
      <c r="H38" s="40">
        <v>2</v>
      </c>
      <c r="I38" s="41"/>
      <c r="J38" s="42"/>
      <c r="K38" s="41"/>
      <c r="L38" s="41"/>
      <c r="M38" s="43">
        <f t="shared" si="4"/>
        <v>0</v>
      </c>
      <c r="N38" s="29"/>
    </row>
    <row r="39" spans="1:14" ht="22.5" customHeight="1" x14ac:dyDescent="0.15">
      <c r="A39" s="33" t="s">
        <v>67</v>
      </c>
      <c r="B39" s="34"/>
      <c r="C39" s="35" t="s">
        <v>68</v>
      </c>
      <c r="D39" s="23"/>
      <c r="E39" s="24"/>
      <c r="F39" s="25"/>
      <c r="G39" s="26"/>
      <c r="H39" s="27"/>
      <c r="I39" s="24"/>
      <c r="J39" s="24"/>
      <c r="K39" s="24"/>
      <c r="L39" s="24"/>
      <c r="M39" s="28"/>
      <c r="N39" s="29"/>
    </row>
    <row r="40" spans="1:14" ht="18.75" customHeight="1" x14ac:dyDescent="0.15">
      <c r="A40" s="33" t="s">
        <v>69</v>
      </c>
      <c r="B40" s="34"/>
      <c r="C40" s="46" t="s">
        <v>70</v>
      </c>
      <c r="D40" s="36" t="s">
        <v>34</v>
      </c>
      <c r="E40" s="37"/>
      <c r="F40" s="38">
        <v>0</v>
      </c>
      <c r="G40" s="39"/>
      <c r="H40" s="40">
        <v>2</v>
      </c>
      <c r="I40" s="41"/>
      <c r="J40" s="42"/>
      <c r="K40" s="41"/>
      <c r="L40" s="41"/>
      <c r="M40" s="43">
        <f>IF(ISNUMBER($K40),IF(ISNUMBER($G40),ROUND($K40*$G40,2),ROUND($K40*$F40,2)),IF(ISNUMBER($G40),ROUND($I40*$G40,2),ROUND($I40*$F40,2)))</f>
        <v>0</v>
      </c>
      <c r="N40" s="29"/>
    </row>
    <row r="41" spans="1:14" ht="22.5" customHeight="1" x14ac:dyDescent="0.15">
      <c r="A41" s="33" t="s">
        <v>71</v>
      </c>
      <c r="B41" s="34"/>
      <c r="C41" s="35" t="s">
        <v>72</v>
      </c>
      <c r="D41" s="23"/>
      <c r="E41" s="24"/>
      <c r="F41" s="25"/>
      <c r="G41" s="26"/>
      <c r="H41" s="27"/>
      <c r="I41" s="24"/>
      <c r="J41" s="24"/>
      <c r="K41" s="24"/>
      <c r="L41" s="24"/>
      <c r="M41" s="28"/>
      <c r="N41" s="29"/>
    </row>
    <row r="42" spans="1:14" ht="18.75" customHeight="1" x14ac:dyDescent="0.15">
      <c r="A42" s="33" t="s">
        <v>73</v>
      </c>
      <c r="B42" s="34"/>
      <c r="C42" s="46" t="s">
        <v>74</v>
      </c>
      <c r="D42" s="36" t="s">
        <v>34</v>
      </c>
      <c r="E42" s="37"/>
      <c r="F42" s="38">
        <v>0</v>
      </c>
      <c r="G42" s="39"/>
      <c r="H42" s="40">
        <v>2</v>
      </c>
      <c r="I42" s="41"/>
      <c r="J42" s="42"/>
      <c r="K42" s="41"/>
      <c r="L42" s="41"/>
      <c r="M42" s="43">
        <f t="shared" ref="M42:M43" si="5">IF(ISNUMBER($K42),IF(ISNUMBER($G42),ROUND($K42*$G42,2),ROUND($K42*$F42,2)),IF(ISNUMBER($G42),ROUND($I42*$G42,2),ROUND($I42*$F42,2)))</f>
        <v>0</v>
      </c>
      <c r="N42" s="29"/>
    </row>
    <row r="43" spans="1:14" ht="18.75" customHeight="1" x14ac:dyDescent="0.15">
      <c r="A43" s="33" t="s">
        <v>75</v>
      </c>
      <c r="B43" s="34"/>
      <c r="C43" s="46" t="s">
        <v>76</v>
      </c>
      <c r="D43" s="36" t="s">
        <v>34</v>
      </c>
      <c r="E43" s="37"/>
      <c r="F43" s="38">
        <v>0</v>
      </c>
      <c r="G43" s="39"/>
      <c r="H43" s="40">
        <v>2</v>
      </c>
      <c r="I43" s="41"/>
      <c r="J43" s="42"/>
      <c r="K43" s="41"/>
      <c r="L43" s="41"/>
      <c r="M43" s="43">
        <f t="shared" si="5"/>
        <v>0</v>
      </c>
      <c r="N43" s="29"/>
    </row>
    <row r="44" spans="1:14" ht="22.5" customHeight="1" x14ac:dyDescent="0.15">
      <c r="A44" s="33" t="s">
        <v>77</v>
      </c>
      <c r="B44" s="34"/>
      <c r="C44" s="35" t="s">
        <v>78</v>
      </c>
      <c r="D44" s="23"/>
      <c r="E44" s="24"/>
      <c r="F44" s="25"/>
      <c r="G44" s="26"/>
      <c r="H44" s="27"/>
      <c r="I44" s="24"/>
      <c r="J44" s="24"/>
      <c r="K44" s="24"/>
      <c r="L44" s="24"/>
      <c r="M44" s="28"/>
      <c r="N44" s="29"/>
    </row>
    <row r="45" spans="1:14" ht="18.75" customHeight="1" x14ac:dyDescent="0.15">
      <c r="A45" s="33" t="s">
        <v>79</v>
      </c>
      <c r="B45" s="34"/>
      <c r="C45" s="46" t="s">
        <v>80</v>
      </c>
      <c r="D45" s="36" t="s">
        <v>34</v>
      </c>
      <c r="E45" s="37"/>
      <c r="F45" s="38">
        <v>0</v>
      </c>
      <c r="G45" s="39"/>
      <c r="H45" s="40">
        <v>2</v>
      </c>
      <c r="I45" s="41"/>
      <c r="J45" s="42"/>
      <c r="K45" s="41"/>
      <c r="L45" s="41"/>
      <c r="M45" s="43">
        <f>IF(ISNUMBER($K45),IF(ISNUMBER($G45),ROUND($K45*$G45,2),ROUND($K45*$F45,2)),IF(ISNUMBER($G45),ROUND($I45*$G45,2),ROUND($I45*$F45,2)))</f>
        <v>0</v>
      </c>
      <c r="N45" s="29"/>
    </row>
    <row r="46" spans="1:14" ht="22.5" customHeight="1" x14ac:dyDescent="0.15">
      <c r="A46" s="33" t="s">
        <v>81</v>
      </c>
      <c r="B46" s="34"/>
      <c r="C46" s="35" t="s">
        <v>82</v>
      </c>
      <c r="D46" s="23"/>
      <c r="E46" s="24"/>
      <c r="F46" s="25"/>
      <c r="G46" s="26"/>
      <c r="H46" s="27"/>
      <c r="I46" s="24"/>
      <c r="J46" s="24"/>
      <c r="K46" s="24"/>
      <c r="L46" s="24"/>
      <c r="M46" s="28"/>
      <c r="N46" s="29"/>
    </row>
    <row r="47" spans="1:14" ht="18.75" customHeight="1" x14ac:dyDescent="0.15">
      <c r="A47" s="33" t="s">
        <v>83</v>
      </c>
      <c r="B47" s="34"/>
      <c r="C47" s="46" t="s">
        <v>84</v>
      </c>
      <c r="D47" s="36" t="s">
        <v>34</v>
      </c>
      <c r="E47" s="37"/>
      <c r="F47" s="38">
        <v>0</v>
      </c>
      <c r="G47" s="39"/>
      <c r="H47" s="40">
        <v>2</v>
      </c>
      <c r="I47" s="41"/>
      <c r="J47" s="42"/>
      <c r="K47" s="41"/>
      <c r="L47" s="41"/>
      <c r="M47" s="43">
        <f>IF(ISNUMBER($K47),IF(ISNUMBER($G47),ROUND($K47*$G47,2),ROUND($K47*$F47,2)),IF(ISNUMBER($G47),ROUND($I47*$G47,2),ROUND($I47*$F47,2)))</f>
        <v>0</v>
      </c>
      <c r="N47" s="29"/>
    </row>
    <row r="48" spans="1:14" ht="22.5" customHeight="1" x14ac:dyDescent="0.15">
      <c r="A48" s="33" t="s">
        <v>85</v>
      </c>
      <c r="B48" s="34"/>
      <c r="C48" s="35" t="s">
        <v>86</v>
      </c>
      <c r="D48" s="23"/>
      <c r="E48" s="24"/>
      <c r="F48" s="25"/>
      <c r="G48" s="26"/>
      <c r="H48" s="27"/>
      <c r="I48" s="24"/>
      <c r="J48" s="24"/>
      <c r="K48" s="24"/>
      <c r="L48" s="24"/>
      <c r="M48" s="28"/>
      <c r="N48" s="29"/>
    </row>
    <row r="49" spans="1:14" ht="18.75" customHeight="1" x14ac:dyDescent="0.15">
      <c r="A49" s="33" t="s">
        <v>87</v>
      </c>
      <c r="B49" s="34"/>
      <c r="C49" s="54" t="s">
        <v>123</v>
      </c>
      <c r="D49" s="36" t="s">
        <v>122</v>
      </c>
      <c r="E49" s="37"/>
      <c r="F49" s="38">
        <v>0</v>
      </c>
      <c r="G49" s="39"/>
      <c r="H49" s="40">
        <v>2</v>
      </c>
      <c r="I49" s="41"/>
      <c r="J49" s="42"/>
      <c r="K49" s="41"/>
      <c r="L49" s="41"/>
      <c r="M49" s="43">
        <f t="shared" ref="M49:M51" si="6">IF(ISNUMBER($K49),IF(ISNUMBER($G49),ROUND($K49*$G49,2),ROUND($K49*$F49,2)),IF(ISNUMBER($G49),ROUND($I49*$G49,2),ROUND($I49*$F49,2)))</f>
        <v>0</v>
      </c>
      <c r="N49" s="29"/>
    </row>
    <row r="50" spans="1:14" ht="18.75" customHeight="1" x14ac:dyDescent="0.15">
      <c r="A50" s="33" t="s">
        <v>88</v>
      </c>
      <c r="B50" s="34"/>
      <c r="C50" s="54" t="s">
        <v>125</v>
      </c>
      <c r="D50" s="36" t="s">
        <v>122</v>
      </c>
      <c r="E50" s="37"/>
      <c r="F50" s="38">
        <v>0</v>
      </c>
      <c r="G50" s="39"/>
      <c r="H50" s="40">
        <v>2</v>
      </c>
      <c r="I50" s="41"/>
      <c r="J50" s="42"/>
      <c r="K50" s="41"/>
      <c r="L50" s="41"/>
      <c r="M50" s="43">
        <f t="shared" si="6"/>
        <v>0</v>
      </c>
      <c r="N50" s="29"/>
    </row>
    <row r="51" spans="1:14" ht="18.75" customHeight="1" x14ac:dyDescent="0.15">
      <c r="A51" s="33" t="s">
        <v>89</v>
      </c>
      <c r="B51" s="34"/>
      <c r="C51" s="54" t="s">
        <v>124</v>
      </c>
      <c r="D51" s="36" t="s">
        <v>122</v>
      </c>
      <c r="E51" s="37"/>
      <c r="F51" s="38">
        <v>0</v>
      </c>
      <c r="G51" s="39"/>
      <c r="H51" s="40">
        <v>2</v>
      </c>
      <c r="I51" s="41"/>
      <c r="J51" s="42"/>
      <c r="K51" s="41"/>
      <c r="L51" s="41"/>
      <c r="M51" s="43">
        <f t="shared" si="6"/>
        <v>0</v>
      </c>
      <c r="N51" s="29"/>
    </row>
    <row r="52" spans="1:14" ht="31.5" customHeight="1" x14ac:dyDescent="0.15">
      <c r="A52" s="87" t="s">
        <v>90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44">
        <f>SUM(M$22:M$24)+M$26+SUM(M$28:M$31)+SUM(M$33:M$35)+SUM(M$37:M$38)+M$40+SUM(M$42:M$43)+M$45+M$47+SUM(M$49:M$51)</f>
        <v>0</v>
      </c>
      <c r="N52" s="45"/>
    </row>
    <row r="53" spans="1:14" ht="29.25" customHeight="1" x14ac:dyDescent="0.15">
      <c r="A53" s="30" t="s">
        <v>91</v>
      </c>
      <c r="B53" s="31"/>
      <c r="C53" s="32" t="s">
        <v>92</v>
      </c>
      <c r="D53" s="23"/>
      <c r="E53" s="24"/>
      <c r="F53" s="25"/>
      <c r="G53" s="26"/>
      <c r="H53" s="27"/>
      <c r="I53" s="24"/>
      <c r="J53" s="24"/>
      <c r="K53" s="24"/>
      <c r="L53" s="24"/>
      <c r="M53" s="28"/>
      <c r="N53" s="29"/>
    </row>
    <row r="54" spans="1:14" ht="22.5" customHeight="1" x14ac:dyDescent="0.15">
      <c r="A54" s="33" t="s">
        <v>93</v>
      </c>
      <c r="B54" s="34"/>
      <c r="C54" s="35" t="s">
        <v>94</v>
      </c>
      <c r="D54" s="36" t="s">
        <v>34</v>
      </c>
      <c r="E54" s="37"/>
      <c r="F54" s="38">
        <v>0</v>
      </c>
      <c r="G54" s="39"/>
      <c r="H54" s="40">
        <v>2</v>
      </c>
      <c r="I54" s="41"/>
      <c r="J54" s="42"/>
      <c r="K54" s="41"/>
      <c r="L54" s="41"/>
      <c r="M54" s="43">
        <f>IF(ISNUMBER($K54),IF(ISNUMBER($G54),ROUND($K54*$G54,2),ROUND($K54*$F54,2)),IF(ISNUMBER($G54),ROUND($I54*$G54,2),ROUND($I54*$F54,2)))</f>
        <v>0</v>
      </c>
      <c r="N54" s="29"/>
    </row>
    <row r="55" spans="1:14" ht="22.5" customHeight="1" x14ac:dyDescent="0.15">
      <c r="A55" s="33" t="s">
        <v>95</v>
      </c>
      <c r="B55" s="34"/>
      <c r="C55" s="35" t="s">
        <v>96</v>
      </c>
      <c r="D55" s="23"/>
      <c r="E55" s="24"/>
      <c r="F55" s="25"/>
      <c r="G55" s="26"/>
      <c r="H55" s="27"/>
      <c r="I55" s="24"/>
      <c r="J55" s="24"/>
      <c r="K55" s="24"/>
      <c r="L55" s="24"/>
      <c r="M55" s="28"/>
      <c r="N55" s="29"/>
    </row>
    <row r="56" spans="1:14" ht="18.75" customHeight="1" thickBot="1" x14ac:dyDescent="0.2">
      <c r="A56" s="33" t="s">
        <v>97</v>
      </c>
      <c r="B56" s="34"/>
      <c r="C56" s="46" t="s">
        <v>98</v>
      </c>
      <c r="D56" s="36" t="s">
        <v>34</v>
      </c>
      <c r="E56" s="37"/>
      <c r="F56" s="38">
        <v>0</v>
      </c>
      <c r="G56" s="39"/>
      <c r="H56" s="40">
        <v>2</v>
      </c>
      <c r="I56" s="41"/>
      <c r="J56" s="42"/>
      <c r="K56" s="41"/>
      <c r="L56" s="41"/>
      <c r="M56" s="43">
        <f t="shared" ref="M56" si="7">IF(ISNUMBER($K56),IF(ISNUMBER($G56),ROUND($K56*$G56,2),ROUND($K56*$F56,2)),IF(ISNUMBER($G56),ROUND($I56*$G56,2),ROUND($I56*$F56,2)))</f>
        <v>0</v>
      </c>
      <c r="N56" s="29"/>
    </row>
    <row r="57" spans="1:14" ht="31.5" customHeight="1" thickBot="1" x14ac:dyDescent="0.2">
      <c r="A57" s="87" t="s">
        <v>99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44">
        <f>M$54+SUM(M$56:M$56)</f>
        <v>0</v>
      </c>
      <c r="N57" s="45"/>
    </row>
    <row r="58" spans="1:14" ht="26.25" customHeight="1" x14ac:dyDescent="0.15">
      <c r="A58" s="30" t="s">
        <v>100</v>
      </c>
      <c r="B58" s="31"/>
      <c r="C58" s="32" t="s">
        <v>101</v>
      </c>
      <c r="D58" s="23"/>
      <c r="E58" s="24"/>
      <c r="F58" s="25"/>
      <c r="G58" s="26"/>
      <c r="H58" s="27"/>
      <c r="I58" s="24"/>
      <c r="J58" s="24"/>
      <c r="K58" s="24"/>
      <c r="L58" s="24"/>
      <c r="M58" s="28"/>
      <c r="N58" s="29"/>
    </row>
    <row r="59" spans="1:14" ht="29.25" customHeight="1" x14ac:dyDescent="0.15">
      <c r="A59" s="33" t="s">
        <v>102</v>
      </c>
      <c r="B59" s="34"/>
      <c r="C59" s="35" t="s">
        <v>103</v>
      </c>
      <c r="D59" s="36" t="s">
        <v>34</v>
      </c>
      <c r="E59" s="37"/>
      <c r="F59" s="38">
        <v>0</v>
      </c>
      <c r="G59" s="39"/>
      <c r="H59" s="40">
        <v>2</v>
      </c>
      <c r="I59" s="41"/>
      <c r="J59" s="42"/>
      <c r="K59" s="41"/>
      <c r="L59" s="41"/>
      <c r="M59" s="43">
        <f t="shared" ref="M59:M61" si="8">IF(ISNUMBER($K59),IF(ISNUMBER($G59),ROUND($K59*$G59,2),ROUND($K59*$F59,2)),IF(ISNUMBER($G59),ROUND($I59*$G59,2),ROUND($I59*$F59,2)))</f>
        <v>0</v>
      </c>
      <c r="N59" s="29"/>
    </row>
    <row r="60" spans="1:14" ht="29.25" customHeight="1" x14ac:dyDescent="0.15">
      <c r="A60" s="33" t="s">
        <v>104</v>
      </c>
      <c r="B60" s="34"/>
      <c r="C60" s="35" t="s">
        <v>105</v>
      </c>
      <c r="D60" s="36" t="s">
        <v>34</v>
      </c>
      <c r="E60" s="37"/>
      <c r="F60" s="38">
        <v>0</v>
      </c>
      <c r="G60" s="39"/>
      <c r="H60" s="40">
        <v>2</v>
      </c>
      <c r="I60" s="41"/>
      <c r="J60" s="42"/>
      <c r="K60" s="41"/>
      <c r="L60" s="41"/>
      <c r="M60" s="43">
        <f t="shared" si="8"/>
        <v>0</v>
      </c>
      <c r="N60" s="29"/>
    </row>
    <row r="61" spans="1:14" ht="29.25" customHeight="1" x14ac:dyDescent="0.15">
      <c r="A61" s="33" t="s">
        <v>106</v>
      </c>
      <c r="B61" s="34"/>
      <c r="C61" s="35" t="s">
        <v>107</v>
      </c>
      <c r="D61" s="36" t="s">
        <v>34</v>
      </c>
      <c r="E61" s="37"/>
      <c r="F61" s="38">
        <v>0</v>
      </c>
      <c r="G61" s="39"/>
      <c r="H61" s="40">
        <v>2</v>
      </c>
      <c r="I61" s="41"/>
      <c r="J61" s="42"/>
      <c r="K61" s="41"/>
      <c r="L61" s="41"/>
      <c r="M61" s="43">
        <f t="shared" si="8"/>
        <v>0</v>
      </c>
      <c r="N61" s="29"/>
    </row>
    <row r="62" spans="1:14" ht="31.5" customHeight="1" x14ac:dyDescent="0.15">
      <c r="A62" s="87" t="s">
        <v>108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44">
        <f>SUM(M$59:M$61)</f>
        <v>0</v>
      </c>
      <c r="N62" s="45"/>
    </row>
    <row r="63" spans="1:14" ht="26.25" customHeight="1" x14ac:dyDescent="0.15">
      <c r="A63" s="30" t="s">
        <v>109</v>
      </c>
      <c r="B63" s="31"/>
      <c r="C63" s="32" t="s">
        <v>110</v>
      </c>
      <c r="D63" s="23"/>
      <c r="E63" s="24"/>
      <c r="F63" s="25"/>
      <c r="G63" s="26"/>
      <c r="H63" s="27"/>
      <c r="I63" s="24"/>
      <c r="J63" s="24"/>
      <c r="K63" s="24"/>
      <c r="L63" s="24"/>
      <c r="M63" s="28"/>
      <c r="N63" s="29"/>
    </row>
    <row r="64" spans="1:14" ht="22.5" customHeight="1" x14ac:dyDescent="0.15">
      <c r="A64" s="33" t="s">
        <v>111</v>
      </c>
      <c r="B64" s="34"/>
      <c r="C64" s="35" t="s">
        <v>112</v>
      </c>
      <c r="D64" s="36" t="s">
        <v>113</v>
      </c>
      <c r="E64" s="47"/>
      <c r="F64" s="48">
        <v>0</v>
      </c>
      <c r="G64" s="49"/>
      <c r="H64" s="40">
        <v>2</v>
      </c>
      <c r="I64" s="41"/>
      <c r="J64" s="42"/>
      <c r="K64" s="41"/>
      <c r="L64" s="41"/>
      <c r="M64" s="43">
        <f t="shared" ref="M64:M66" si="9">IF(ISNUMBER($K64),IF(ISNUMBER($G64),ROUND($K64*$G64,2),ROUND($K64*$F64,2)),IF(ISNUMBER($G64),ROUND($I64*$G64,2),ROUND($I64*$F64,2)))</f>
        <v>0</v>
      </c>
      <c r="N64" s="29"/>
    </row>
    <row r="65" spans="1:14" ht="22.5" customHeight="1" x14ac:dyDescent="0.15">
      <c r="A65" s="33" t="s">
        <v>114</v>
      </c>
      <c r="B65" s="34"/>
      <c r="C65" s="35" t="s">
        <v>115</v>
      </c>
      <c r="D65" s="36" t="s">
        <v>27</v>
      </c>
      <c r="E65" s="37"/>
      <c r="F65" s="38">
        <v>0</v>
      </c>
      <c r="G65" s="39"/>
      <c r="H65" s="40">
        <v>2</v>
      </c>
      <c r="I65" s="41"/>
      <c r="J65" s="42"/>
      <c r="K65" s="41"/>
      <c r="L65" s="41"/>
      <c r="M65" s="43">
        <f t="shared" si="9"/>
        <v>0</v>
      </c>
      <c r="N65" s="29"/>
    </row>
    <row r="66" spans="1:14" ht="22.5" customHeight="1" x14ac:dyDescent="0.15">
      <c r="A66" s="33" t="s">
        <v>116</v>
      </c>
      <c r="B66" s="34"/>
      <c r="C66" s="35" t="s">
        <v>117</v>
      </c>
      <c r="D66" s="36" t="s">
        <v>34</v>
      </c>
      <c r="E66" s="37"/>
      <c r="F66" s="38">
        <v>0</v>
      </c>
      <c r="G66" s="39"/>
      <c r="H66" s="40">
        <v>2</v>
      </c>
      <c r="I66" s="41"/>
      <c r="J66" s="42"/>
      <c r="K66" s="41"/>
      <c r="L66" s="41"/>
      <c r="M66" s="43">
        <f t="shared" si="9"/>
        <v>0</v>
      </c>
      <c r="N66" s="29"/>
    </row>
    <row r="67" spans="1:14" ht="31.5" customHeight="1" x14ac:dyDescent="0.15">
      <c r="A67" s="87" t="s">
        <v>118</v>
      </c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44">
        <f>SUM(M$64:M$66)</f>
        <v>0</v>
      </c>
      <c r="N67" s="45"/>
    </row>
    <row r="68" spans="1:14" ht="18.75" customHeight="1" x14ac:dyDescent="0.15">
      <c r="A68" s="93" t="s">
        <v>135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50">
        <f>SUM(M$16:M$17)+SUM(M$22:M$24)+M$26+SUM(M$28:M$31)+SUM(M$33:M$35)+SUM(M$37:M$38)+M$40+SUM(M$42:M$43)+M$45+M$47+SUM(M$49:M$51)+M$54+SUM(M$56:M$56)+SUM(M$59:M$61)+SUM(M$64:M$66)</f>
        <v>0</v>
      </c>
      <c r="N68" s="51"/>
    </row>
    <row r="69" spans="1:14" ht="18" customHeight="1" x14ac:dyDescent="0.15">
      <c r="A69" s="91" t="s">
        <v>119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52">
        <f>(SUMIF($H$13:$H$67,2,$M$13:$M$67))*0.2</f>
        <v>0</v>
      </c>
      <c r="N69" s="51"/>
    </row>
    <row r="70" spans="1:14" ht="19.5" customHeight="1" x14ac:dyDescent="0.15">
      <c r="A70" s="89" t="s">
        <v>136</v>
      </c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53">
        <f>SUM(M$68:M$69)</f>
        <v>0</v>
      </c>
      <c r="N70" s="51"/>
    </row>
    <row r="73" spans="1:14" ht="15" customHeight="1" thickBot="1" x14ac:dyDescent="0.2"/>
    <row r="74" spans="1:14" ht="15" customHeight="1" x14ac:dyDescent="0.15">
      <c r="A74" s="58" t="s">
        <v>126</v>
      </c>
      <c r="C74" s="55" t="s">
        <v>127</v>
      </c>
    </row>
    <row r="75" spans="1:14" ht="15" customHeight="1" x14ac:dyDescent="0.15">
      <c r="A75" s="59"/>
      <c r="C75" s="56" t="s">
        <v>128</v>
      </c>
    </row>
    <row r="76" spans="1:14" ht="15" customHeight="1" x14ac:dyDescent="0.15">
      <c r="A76" s="59"/>
      <c r="C76" s="56" t="s">
        <v>129</v>
      </c>
    </row>
    <row r="77" spans="1:14" ht="15" customHeight="1" x14ac:dyDescent="0.15">
      <c r="A77" s="59"/>
      <c r="C77" s="56" t="s">
        <v>130</v>
      </c>
    </row>
    <row r="78" spans="1:14" ht="15" customHeight="1" x14ac:dyDescent="0.15">
      <c r="A78" s="59"/>
      <c r="C78" s="56" t="s">
        <v>131</v>
      </c>
    </row>
    <row r="79" spans="1:14" ht="15" customHeight="1" thickBot="1" x14ac:dyDescent="0.2">
      <c r="A79" s="60"/>
      <c r="C79" s="57" t="s">
        <v>132</v>
      </c>
    </row>
  </sheetData>
  <mergeCells count="19">
    <mergeCell ref="A7:M7"/>
    <mergeCell ref="A6:M6"/>
    <mergeCell ref="C4:I4"/>
    <mergeCell ref="A5:M5"/>
    <mergeCell ref="A1:M2"/>
    <mergeCell ref="C3:I3"/>
    <mergeCell ref="A74:A79"/>
    <mergeCell ref="A11:M11"/>
    <mergeCell ref="A8:M8"/>
    <mergeCell ref="A9:M9"/>
    <mergeCell ref="A10:M10"/>
    <mergeCell ref="A19:L19"/>
    <mergeCell ref="A52:L52"/>
    <mergeCell ref="A57:L57"/>
    <mergeCell ref="A62:L62"/>
    <mergeCell ref="A70:L70"/>
    <mergeCell ref="A69:L69"/>
    <mergeCell ref="A68:L68"/>
    <mergeCell ref="A67:L67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9:N48 A2:N10 A52:N56 A49:B49 E49:N49 A50:B50 E50:N50 A51:B51 E51:N51 A57:N67 A14:N17 B1:N1 A12:N13 B11:N11 A69:N69 B68:N68 B70:N70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07  MENUISERIES EXTERIE</vt:lpstr>
      <vt:lpstr>'LOT 07  MENUISERIES EXTERIE'!Impression_des_titres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2025-06-19T09:16:29Z</dcterms:modified>
</cp:coreProperties>
</file>